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pelionsa-my.sharepoint.com/personal/joanna_bumbul_urtica_pl/Documents/Downloads/Pulpit/104630 Sucha Beskidzka, Szpitalna/"/>
    </mc:Choice>
  </mc:AlternateContent>
  <xr:revisionPtr revIDLastSave="0" documentId="8_{7EEEE731-2CAE-4771-85F8-08CF8715D460}" xr6:coauthVersionLast="47" xr6:coauthVersionMax="47" xr10:uidLastSave="{00000000-0000-0000-0000-000000000000}"/>
  <bookViews>
    <workbookView xWindow="-120" yWindow="-120" windowWidth="29040" windowHeight="15720" tabRatio="888" xr2:uid="{00000000-000D-0000-FFFF-FFFF00000000}"/>
  </bookViews>
  <sheets>
    <sheet name="załacznik nr 1a" sheetId="6" r:id="rId1"/>
  </sheets>
  <definedNames>
    <definedName name="_xlnm.Print_Area" localSheetId="0">'załacznik nr 1a'!$A$1:$I$22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5" i="6" l="1"/>
  <c r="H5" i="6" s="1"/>
  <c r="G6" i="6"/>
  <c r="H6" i="6" s="1"/>
  <c r="G7" i="6"/>
  <c r="H7" i="6" s="1"/>
  <c r="G8" i="6"/>
  <c r="H8" i="6" s="1"/>
  <c r="G9" i="6"/>
  <c r="H9" i="6" s="1"/>
  <c r="G10" i="6"/>
  <c r="H10" i="6" s="1"/>
  <c r="G11" i="6"/>
  <c r="H11" i="6" s="1"/>
  <c r="G12" i="6"/>
  <c r="H12" i="6" s="1"/>
  <c r="G13" i="6"/>
  <c r="H13" i="6" s="1"/>
  <c r="G14" i="6"/>
  <c r="H14" i="6" s="1"/>
  <c r="G15" i="6"/>
  <c r="H15" i="6" s="1"/>
  <c r="G4" i="6"/>
  <c r="H4" i="6" s="1"/>
  <c r="F5" i="6"/>
  <c r="F6" i="6"/>
  <c r="F7" i="6"/>
  <c r="F8" i="6"/>
  <c r="F9" i="6"/>
  <c r="F10" i="6"/>
  <c r="F11" i="6"/>
  <c r="F12" i="6"/>
  <c r="F13" i="6"/>
  <c r="F14" i="6"/>
  <c r="F15" i="6"/>
  <c r="F4" i="6"/>
  <c r="H16" i="6" l="1"/>
  <c r="D20" i="6" s="1"/>
  <c r="G16" i="6"/>
  <c r="D18" i="6" s="1"/>
</calcChain>
</file>

<file path=xl/sharedStrings.xml><?xml version="1.0" encoding="utf-8"?>
<sst xmlns="http://schemas.openxmlformats.org/spreadsheetml/2006/main" count="38" uniqueCount="38">
  <si>
    <t>L.p.</t>
  </si>
  <si>
    <t>Nazwa Artykułu</t>
  </si>
  <si>
    <t>Ilość opakowań</t>
  </si>
  <si>
    <t>Cena jednostkowa brutto</t>
  </si>
  <si>
    <t>Wartość brutto</t>
  </si>
  <si>
    <t>Cena jednostkowa netto</t>
  </si>
  <si>
    <t>Stawka VAT</t>
  </si>
  <si>
    <t>Wartość netto</t>
  </si>
  <si>
    <t>Opis-nazwa, dawka,  producent</t>
  </si>
  <si>
    <t xml:space="preserve">Wartośc netto: </t>
  </si>
  <si>
    <t xml:space="preserve">Wartośc brutto: </t>
  </si>
  <si>
    <t xml:space="preserve">Warunki płatnosci: </t>
  </si>
  <si>
    <t>Załącznik nr 1a</t>
  </si>
  <si>
    <t>Anastrozolum 1 mg x 28 tabl.</t>
  </si>
  <si>
    <t>Fentanyl 75 mg/h 72 h 5 plast</t>
  </si>
  <si>
    <t>Filgrastimum 48 ml/0,5 ml amp.</t>
  </si>
  <si>
    <t>Kwas a-liponowy 600 mg fiol</t>
  </si>
  <si>
    <t>Loperamidum h/ch tabl. 2 mg x 20 szt.</t>
  </si>
  <si>
    <t>Natrium glicerophosphatum 216 mg/ml x 10</t>
  </si>
  <si>
    <t>Oxycodonum 10 mg tabl. o przedł uwalnianiu x 60</t>
  </si>
  <si>
    <t>Oxycodonum 5 mg tabl. o przedł uwalnianiux x 60</t>
  </si>
  <si>
    <t>Povidonum iodatum r-r 10 % 1000 ml</t>
  </si>
  <si>
    <t>Rocuronium 10 mg/ml a 5 ml x 5 fiol.</t>
  </si>
  <si>
    <t>Test paskowy One Touch Select Plus x 50 szt</t>
  </si>
  <si>
    <t>Atrozol, 1 mg, tabl.powl., 28 szt,pojemn. VIPHARM</t>
  </si>
  <si>
    <t>Dexmedetomidine Ever Ph.,100mcg/ml; 2ml,inj,25amp 
EVER VALINJECT GMBH</t>
  </si>
  <si>
    <t>Matrifen,  75 mcg/h, plast.,syst.transderm.,5 szt
 ISTITUTO GENTILI SRL</t>
  </si>
  <si>
    <t>Accofil,48mln j/0,5ml,
rozt.d/wst/inf, 1 amp-strz. 
ACCORD HEALTHCARE S.L.U.</t>
  </si>
  <si>
    <t xml:space="preserve">Alatic, 600 mg/24 ml,
roztw.do wstrz., 1 fiol SOLINEA </t>
  </si>
  <si>
    <t>Loperamid WZF, 2 mg, tabl., 30 szt 
POLPHARMA S.A.</t>
  </si>
  <si>
    <t>Glycophos,216mg/ml;
20ml,konc.d/sp.roz.d/inf,20amp 
FRESENIUS KABI</t>
  </si>
  <si>
    <t>Reltebon, 10 mg, tabl.
o przedł.uwaln., 60 szt 
ACTAVIS</t>
  </si>
  <si>
    <t>Reltebon,  5 mg, tabl.
o przedł.uwaln., 60 szt 
ACTAVIS</t>
  </si>
  <si>
    <t>Betadine, 100 mg/ml, 
roztwór na skórę,1000 ml 
EGIS</t>
  </si>
  <si>
    <t>Rocuronium bromide Hameln,
10mg/ml;5ml,inj,10amp
 HAMELN PHARMA GMBH</t>
  </si>
  <si>
    <t>Test pask. One Touch 
Select Plus,  50 pasków
 LIFESCAN</t>
  </si>
  <si>
    <t>Deksmedotomidyna 0,2 mg/2 ml 
25 amp</t>
  </si>
  <si>
    <t>60 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</si>
</sst>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zł-415];[Red]\-#,##0.00\ [$zł-415]"/>
    <numFmt numFmtId="165" formatCode="#,##0.00&quot; zł&quot;"/>
  </numFmts>
  <fonts count="7">
    <font>
      <sz val="10"/>
      <name val="Arial"/>
      <family val="2"/>
      <charset val="238"/>
    </font>
    <font>
      <sz val="10"/>
      <color rgb="FF000000"/>
      <name val="RotisSansSerif"/>
      <family val="2"/>
      <charset val="238"/>
    </font>
    <font>
      <u/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64" fontId="2" fillId="0" borderId="0" applyBorder="0" applyProtection="0"/>
    <xf numFmtId="0" fontId="3" fillId="0" borderId="0"/>
    <xf numFmtId="0" fontId="4" fillId="0" borderId="0"/>
  </cellStyleXfs>
  <cellXfs count="26">
    <xf numFmtId="0" fontId="0" fillId="0" borderId="0" xfId="0"/>
    <xf numFmtId="0" fontId="6" fillId="0" borderId="0" xfId="0" applyFont="1" applyAlignment="1">
      <alignment horizontal="center" vertical="center" textRotation="180"/>
    </xf>
    <xf numFmtId="165" fontId="6" fillId="0" borderId="0" xfId="0" applyNumberFormat="1" applyFont="1" applyAlignment="1">
      <alignment horizontal="center" vertical="center" textRotation="180"/>
    </xf>
    <xf numFmtId="165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right" vertical="center" textRotation="18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165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righ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5" fontId="6" fillId="3" borderId="1" xfId="0" applyNumberFormat="1" applyFont="1" applyFill="1" applyBorder="1" applyAlignment="1" applyProtection="1">
      <alignment horizontal="right" vertical="center"/>
      <protection locked="0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165" fontId="5" fillId="0" borderId="1" xfId="0" applyNumberFormat="1" applyFont="1" applyBorder="1"/>
    <xf numFmtId="0" fontId="6" fillId="0" borderId="1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left"/>
    </xf>
    <xf numFmtId="0" fontId="5" fillId="0" borderId="0" xfId="0" applyFont="1" applyAlignment="1" applyProtection="1">
      <alignment horizontal="center" vertical="center" wrapText="1"/>
      <protection locked="0"/>
    </xf>
  </cellXfs>
  <cellStyles count="5">
    <cellStyle name="Excel Built-in Explanatory Text" xfId="3" xr:uid="{00000000-0005-0000-0000-000000000000}"/>
    <cellStyle name="Excel Built-in Normal 1" xfId="4" xr:uid="{00000000-0005-0000-0000-000001000000}"/>
    <cellStyle name="Normalny" xfId="0" builtinId="0"/>
    <cellStyle name="Normalny 4" xfId="1" xr:uid="{00000000-0005-0000-0000-000003000000}"/>
    <cellStyle name="Wynik2" xfId="2" xr:uid="{00000000-0005-0000-0000-00000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Normal="100" zoomScaleSheetLayoutView="100" workbookViewId="0">
      <selection activeCell="G28" sqref="G28"/>
    </sheetView>
  </sheetViews>
  <sheetFormatPr defaultColWidth="8.85546875" defaultRowHeight="12.75"/>
  <cols>
    <col min="1" max="1" width="6" style="22" customWidth="1"/>
    <col min="2" max="2" width="30.28515625" style="5" customWidth="1"/>
    <col min="3" max="3" width="8.85546875" style="5"/>
    <col min="4" max="4" width="12.140625" style="5" customWidth="1"/>
    <col min="5" max="5" width="7.140625" style="5" customWidth="1"/>
    <col min="6" max="6" width="11.7109375" style="5" customWidth="1"/>
    <col min="7" max="7" width="11.5703125" style="5" customWidth="1"/>
    <col min="8" max="8" width="12" style="5" customWidth="1"/>
    <col min="9" max="9" width="29.5703125" style="6" customWidth="1"/>
    <col min="10" max="16384" width="8.85546875" style="5"/>
  </cols>
  <sheetData>
    <row r="1" spans="1:9">
      <c r="A1" s="25" t="s">
        <v>12</v>
      </c>
      <c r="B1" s="25"/>
      <c r="C1" s="1"/>
      <c r="D1" s="2"/>
      <c r="E1" s="3"/>
      <c r="F1" s="4"/>
    </row>
    <row r="2" spans="1:9">
      <c r="A2" s="7"/>
      <c r="B2" s="8"/>
      <c r="C2" s="1"/>
      <c r="D2" s="2"/>
      <c r="E2" s="3"/>
      <c r="F2" s="4"/>
    </row>
    <row r="3" spans="1:9" ht="38.25">
      <c r="A3" s="9" t="s">
        <v>0</v>
      </c>
      <c r="B3" s="10" t="s">
        <v>1</v>
      </c>
      <c r="C3" s="9" t="s">
        <v>2</v>
      </c>
      <c r="D3" s="11" t="s">
        <v>5</v>
      </c>
      <c r="E3" s="9" t="s">
        <v>6</v>
      </c>
      <c r="F3" s="11" t="s">
        <v>3</v>
      </c>
      <c r="G3" s="11" t="s">
        <v>7</v>
      </c>
      <c r="H3" s="11" t="s">
        <v>4</v>
      </c>
      <c r="I3" s="12" t="s">
        <v>8</v>
      </c>
    </row>
    <row r="4" spans="1:9" ht="25.5">
      <c r="A4" s="13">
        <v>1</v>
      </c>
      <c r="B4" s="14" t="s">
        <v>13</v>
      </c>
      <c r="C4" s="15">
        <v>20</v>
      </c>
      <c r="D4" s="16">
        <v>34.979999999999997</v>
      </c>
      <c r="E4" s="17">
        <v>0.08</v>
      </c>
      <c r="F4" s="16">
        <f>ROUND(D4*E4+D4,)</f>
        <v>38</v>
      </c>
      <c r="G4" s="16">
        <f>ROUND(C4*D4,2)</f>
        <v>699.6</v>
      </c>
      <c r="H4" s="16">
        <f>ROUND(G4*E4+G4,2)</f>
        <v>755.57</v>
      </c>
      <c r="I4" s="18" t="s">
        <v>24</v>
      </c>
    </row>
    <row r="5" spans="1:9" ht="38.25">
      <c r="A5" s="21">
        <v>2</v>
      </c>
      <c r="B5" s="14" t="s">
        <v>36</v>
      </c>
      <c r="C5" s="15">
        <v>25</v>
      </c>
      <c r="D5" s="16">
        <v>79</v>
      </c>
      <c r="E5" s="17">
        <v>0.08</v>
      </c>
      <c r="F5" s="16">
        <f t="shared" ref="F5:F15" si="0">ROUND(D5*E5+D5,)</f>
        <v>85</v>
      </c>
      <c r="G5" s="16">
        <f t="shared" ref="G5:G15" si="1">ROUND(C5*D5,2)</f>
        <v>1975</v>
      </c>
      <c r="H5" s="16">
        <f t="shared" ref="H5:H15" si="2">ROUND(G5*E5+G5,2)</f>
        <v>2133</v>
      </c>
      <c r="I5" s="18" t="s">
        <v>25</v>
      </c>
    </row>
    <row r="6" spans="1:9" ht="38.25">
      <c r="A6" s="13">
        <v>3</v>
      </c>
      <c r="B6" s="14" t="s">
        <v>14</v>
      </c>
      <c r="C6" s="15">
        <v>10</v>
      </c>
      <c r="D6" s="16">
        <v>79.5</v>
      </c>
      <c r="E6" s="17">
        <v>0.08</v>
      </c>
      <c r="F6" s="16">
        <f t="shared" si="0"/>
        <v>86</v>
      </c>
      <c r="G6" s="16">
        <f t="shared" si="1"/>
        <v>795</v>
      </c>
      <c r="H6" s="16">
        <f t="shared" si="2"/>
        <v>858.6</v>
      </c>
      <c r="I6" s="18" t="s">
        <v>26</v>
      </c>
    </row>
    <row r="7" spans="1:9" ht="38.25">
      <c r="A7" s="21">
        <v>4</v>
      </c>
      <c r="B7" s="19" t="s">
        <v>15</v>
      </c>
      <c r="C7" s="15">
        <v>5</v>
      </c>
      <c r="D7" s="16">
        <v>259.98</v>
      </c>
      <c r="E7" s="17">
        <v>0.08</v>
      </c>
      <c r="F7" s="16">
        <f t="shared" si="0"/>
        <v>281</v>
      </c>
      <c r="G7" s="16">
        <f t="shared" si="1"/>
        <v>1299.9000000000001</v>
      </c>
      <c r="H7" s="16">
        <f t="shared" si="2"/>
        <v>1403.89</v>
      </c>
      <c r="I7" s="18" t="s">
        <v>27</v>
      </c>
    </row>
    <row r="8" spans="1:9" ht="25.5">
      <c r="A8" s="13">
        <v>5</v>
      </c>
      <c r="B8" s="14" t="s">
        <v>16</v>
      </c>
      <c r="C8" s="15">
        <v>50</v>
      </c>
      <c r="D8" s="16">
        <v>12.72</v>
      </c>
      <c r="E8" s="17">
        <v>0.08</v>
      </c>
      <c r="F8" s="16">
        <f t="shared" si="0"/>
        <v>14</v>
      </c>
      <c r="G8" s="16">
        <f t="shared" si="1"/>
        <v>636</v>
      </c>
      <c r="H8" s="16">
        <f t="shared" si="2"/>
        <v>686.88</v>
      </c>
      <c r="I8" s="18" t="s">
        <v>28</v>
      </c>
    </row>
    <row r="9" spans="1:9" ht="25.5">
      <c r="A9" s="21">
        <v>6</v>
      </c>
      <c r="B9" s="14" t="s">
        <v>17</v>
      </c>
      <c r="C9" s="15">
        <v>100</v>
      </c>
      <c r="D9" s="16">
        <v>5.28</v>
      </c>
      <c r="E9" s="17">
        <v>0.08</v>
      </c>
      <c r="F9" s="16">
        <f t="shared" si="0"/>
        <v>6</v>
      </c>
      <c r="G9" s="16">
        <f t="shared" si="1"/>
        <v>528</v>
      </c>
      <c r="H9" s="16">
        <f t="shared" si="2"/>
        <v>570.24</v>
      </c>
      <c r="I9" s="18" t="s">
        <v>29</v>
      </c>
    </row>
    <row r="10" spans="1:9" ht="38.25">
      <c r="A10" s="13">
        <v>7</v>
      </c>
      <c r="B10" s="14" t="s">
        <v>18</v>
      </c>
      <c r="C10" s="15">
        <v>10</v>
      </c>
      <c r="D10" s="16">
        <v>447.16</v>
      </c>
      <c r="E10" s="17">
        <v>0.08</v>
      </c>
      <c r="F10" s="16">
        <f t="shared" si="0"/>
        <v>483</v>
      </c>
      <c r="G10" s="16">
        <f t="shared" si="1"/>
        <v>4471.6000000000004</v>
      </c>
      <c r="H10" s="16">
        <f t="shared" si="2"/>
        <v>4829.33</v>
      </c>
      <c r="I10" s="18" t="s">
        <v>30</v>
      </c>
    </row>
    <row r="11" spans="1:9" ht="38.25">
      <c r="A11" s="21">
        <v>8</v>
      </c>
      <c r="B11" s="14" t="s">
        <v>19</v>
      </c>
      <c r="C11" s="15">
        <v>50</v>
      </c>
      <c r="D11" s="16">
        <v>28.08</v>
      </c>
      <c r="E11" s="17">
        <v>0.08</v>
      </c>
      <c r="F11" s="16">
        <f t="shared" si="0"/>
        <v>30</v>
      </c>
      <c r="G11" s="16">
        <f t="shared" si="1"/>
        <v>1404</v>
      </c>
      <c r="H11" s="16">
        <f t="shared" si="2"/>
        <v>1516.32</v>
      </c>
      <c r="I11" s="18" t="s">
        <v>31</v>
      </c>
    </row>
    <row r="12" spans="1:9" ht="38.25">
      <c r="A12" s="13">
        <v>9</v>
      </c>
      <c r="B12" s="14" t="s">
        <v>20</v>
      </c>
      <c r="C12" s="15">
        <v>50</v>
      </c>
      <c r="D12" s="16">
        <v>15.9</v>
      </c>
      <c r="E12" s="17">
        <v>0.08</v>
      </c>
      <c r="F12" s="16">
        <f t="shared" si="0"/>
        <v>17</v>
      </c>
      <c r="G12" s="16">
        <f t="shared" si="1"/>
        <v>795</v>
      </c>
      <c r="H12" s="16">
        <f t="shared" si="2"/>
        <v>858.6</v>
      </c>
      <c r="I12" s="18" t="s">
        <v>32</v>
      </c>
    </row>
    <row r="13" spans="1:9" ht="38.25">
      <c r="A13" s="21">
        <v>10</v>
      </c>
      <c r="B13" s="14" t="s">
        <v>21</v>
      </c>
      <c r="C13" s="15">
        <v>20</v>
      </c>
      <c r="D13" s="16">
        <v>62.39</v>
      </c>
      <c r="E13" s="17">
        <v>0.08</v>
      </c>
      <c r="F13" s="16">
        <f t="shared" si="0"/>
        <v>67</v>
      </c>
      <c r="G13" s="16">
        <f t="shared" si="1"/>
        <v>1247.8</v>
      </c>
      <c r="H13" s="16">
        <f t="shared" si="2"/>
        <v>1347.62</v>
      </c>
      <c r="I13" s="18" t="s">
        <v>33</v>
      </c>
    </row>
    <row r="14" spans="1:9" ht="38.25">
      <c r="A14" s="13">
        <v>11</v>
      </c>
      <c r="B14" s="14" t="s">
        <v>22</v>
      </c>
      <c r="C14" s="15">
        <v>7.5</v>
      </c>
      <c r="D14" s="16">
        <v>77.38</v>
      </c>
      <c r="E14" s="17">
        <v>0.08</v>
      </c>
      <c r="F14" s="16">
        <f t="shared" si="0"/>
        <v>84</v>
      </c>
      <c r="G14" s="16">
        <f t="shared" si="1"/>
        <v>580.35</v>
      </c>
      <c r="H14" s="16">
        <f t="shared" si="2"/>
        <v>626.78</v>
      </c>
      <c r="I14" s="18" t="s">
        <v>34</v>
      </c>
    </row>
    <row r="15" spans="1:9" ht="38.25">
      <c r="A15" s="21">
        <v>12</v>
      </c>
      <c r="B15" s="14" t="s">
        <v>23</v>
      </c>
      <c r="C15" s="15">
        <v>20</v>
      </c>
      <c r="D15" s="16">
        <v>28.09</v>
      </c>
      <c r="E15" s="17">
        <v>0.08</v>
      </c>
      <c r="F15" s="16">
        <f t="shared" si="0"/>
        <v>30</v>
      </c>
      <c r="G15" s="16">
        <f t="shared" si="1"/>
        <v>561.79999999999995</v>
      </c>
      <c r="H15" s="16">
        <f t="shared" si="2"/>
        <v>606.74</v>
      </c>
      <c r="I15" s="18" t="s">
        <v>35</v>
      </c>
    </row>
    <row r="16" spans="1:9">
      <c r="G16" s="20">
        <f>SUM(G4:G15)</f>
        <v>14994.05</v>
      </c>
      <c r="H16" s="20">
        <f>SUM(H4:H15)</f>
        <v>16193.57</v>
      </c>
    </row>
    <row r="18" spans="2:4">
      <c r="B18" s="23" t="s">
        <v>9</v>
      </c>
      <c r="C18" s="23"/>
      <c r="D18" s="24">
        <f>G16</f>
        <v>14994.05</v>
      </c>
    </row>
    <row r="19" spans="2:4">
      <c r="B19" s="23"/>
      <c r="C19" s="23"/>
      <c r="D19" s="23"/>
    </row>
    <row r="20" spans="2:4">
      <c r="B20" s="23" t="s">
        <v>10</v>
      </c>
      <c r="C20" s="23"/>
      <c r="D20" s="24">
        <f>H16</f>
        <v>16193.57</v>
      </c>
    </row>
    <row r="21" spans="2:4">
      <c r="B21" s="23"/>
      <c r="C21" s="23"/>
      <c r="D21" s="23"/>
    </row>
    <row r="22" spans="2:4">
      <c r="B22" s="23" t="s">
        <v>11</v>
      </c>
      <c r="C22" s="23"/>
      <c r="D22" s="23" t="s">
        <v>37</v>
      </c>
    </row>
  </sheetData>
  <mergeCells count="1">
    <mergeCell ref="A1:B1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1a</vt:lpstr>
      <vt:lpstr>'załacznik nr 1a'!Obszar_wydruku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Snarska, Dorota (Urtica)</dc:creator>
  <dc:description/>
  <cp:lastModifiedBy>Bumbul, Joanna (Urtica)</cp:lastModifiedBy>
  <cp:revision>52</cp:revision>
  <cp:lastPrinted>2025-07-30T11:24:00Z</cp:lastPrinted>
  <dcterms:created xsi:type="dcterms:W3CDTF">2025-07-22T12:26:20Z</dcterms:created>
  <dcterms:modified xsi:type="dcterms:W3CDTF">2025-07-30T11:42:55Z</dcterms:modified>
  <dc:language>pl-PL</dc:language>
</cp:coreProperties>
</file>